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6) Tiskárny\2024\005_NPO_opakování\1 výzva\"/>
    </mc:Choice>
  </mc:AlternateContent>
  <xr:revisionPtr revIDLastSave="0" documentId="13_ncr:1_{373A9C0C-2524-492F-9F1B-99BE31135A8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8" i="1"/>
  <c r="R11" i="1" s="1"/>
  <c r="D24" i="4"/>
  <c r="C12" i="4"/>
  <c r="P8" i="1"/>
  <c r="Q11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<sst xmlns="http://schemas.openxmlformats.org/spreadsheetml/2006/main" count="72" uniqueCount="65">
  <si>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</si>
  <si>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</si>
  <si>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</si>
  <si>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</si>
  <si>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</si>
  <si>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</si>
  <si>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</si>
  <si>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</si>
  <si>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</si>
  <si>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</si>
  <si>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</si>
  <si>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</si>
  <si>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</si>
  <si>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</si>
  <si>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</si>
  <si>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</si>
  <si>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</si>
  <si>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</si>
  <si>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</si>
  <si>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</si>
  <si>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</si>
  <si>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</si>
  <si>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</si>
  <si>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</si>
  <si>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</si>
  <si>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</si>
  <si>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</si>
  <si>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</si>
  <si>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</si>
  <si>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</si>
  <si>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</si>
  <si>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</si>
  <si>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</si>
  <si>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</si>
  <si>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</si>
  <si>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</si>
  <si>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</si>
  <si>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</si>
  <si>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</si>
  <si>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</si>
  <si>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</si>
  <si>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</si>
  <si>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</si>
  <si>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</si>
  <si>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</si>
  <si>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</si>
  <si>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</si>
  <si>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</si>
  <si>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</si>
  <si>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</si>
  <si>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</si>
  <si>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</si>
  <si>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</si>
  <si>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</si>
  <si>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Tiskárny, kopírky, multifunkce II. 005 - 2024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</si>
  <si>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</si>
  <si>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</si>
  <si>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</si>
  <si>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t>21 dní</t>
  </si>
  <si>
    <t>Ing. Pavel Mičke,
Tel.: 725 925 252,
37763 6003</t>
  </si>
  <si>
    <t>Veleslavínova 42,
301 00 Plzeň,
Fakulta pedagogická - Děkanát,
3. NP - místnost VC 314</t>
  </si>
  <si>
    <t>Včetně dodání a vynesení do 3.NP.</t>
  </si>
  <si>
    <t>Multifunkční čb laserová tiskárna A4</t>
  </si>
  <si>
    <t>V případě, že se dodavatel při předání zboží na některá uvedená tel. čísla nedovolá, bude v takovém případě volat tel. 377 631 320.</t>
  </si>
  <si>
    <t>Multifunkční černobílá laserová tiskárna A4 - kopírka + skener.
Rozlišení tisku min. 1200 x 1200 dpi.
Automatický oboustranný tisk - duplex.
Rozlišení skeneru min. 600 dpi.
Podavač skeneru DADF.
Velikost operační paměti min. 1 GB.
Velikost úložistě min. 4 GB eMMC.
Udávaná maximální rychlost až 40 stran za minutu (A4).
Doba tisku první strany (čb tisk) max. 5 s.
Dotykový LCD.
Měsíční vytížení až 4000 stran.
Konektory: USB, Ethernet.
Spotřeba do 600W.
Max. rozměry 400 (výška) x 450 (šířka) × 500 (hloubka) mm.
Hmotnost max. 17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</si>
</sst>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1" fillId="0" borderId="0"/>
    <xf numFmtId="0" fontId="11" fillId="0" borderId="0"/>
    <xf numFmtId="0" fontId="11" fillId="0" borderId="0"/>
    <xf numFmtId="0" fontId="30" fillId="0" borderId="0" applyNumberFormat="0" applyFill="0" applyBorder="0" applyAlignment="0" applyProtection="0"/>
  </cellStyleXfs>
  <cellXfs count="143">
    <xf numFmtId="0" fontId="0" fillId="0" borderId="0" xfId="0"/>
    <xf numFmtId="0" fontId="13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4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5" fillId="0" borderId="0" xfId="0" applyFont="1" applyAlignment="1">
      <alignment horizontal="center" vertical="top" wrapTex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6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10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2" applyAlignment="1">
      <alignment horizontal="left"/>
    </xf>
    <xf numFmtId="0" fontId="12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0" fontId="11" fillId="0" borderId="0" xfId="2"/>
    <xf numFmtId="0" fontId="11" fillId="0" borderId="0" xfId="2" applyAlignment="1">
      <alignment vertical="center" wrapText="1"/>
    </xf>
    <xf numFmtId="49" fontId="11" fillId="0" borderId="0" xfId="2" applyNumberFormat="1" applyAlignment="1">
      <alignment vertical="center" wrapText="1"/>
    </xf>
    <xf numFmtId="0" fontId="22" fillId="0" borderId="0" xfId="2" applyFont="1" applyAlignment="1">
      <alignment vertical="center"/>
    </xf>
    <xf numFmtId="0" fontId="23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3" fillId="0" borderId="0" xfId="0" applyFont="1" applyAlignment="1">
      <alignment horizontal="center"/>
    </xf>
    <xf numFmtId="0" fontId="13" fillId="8" borderId="1" xfId="0" applyFont="1" applyFill="1" applyBorder="1"/>
    <xf numFmtId="0" fontId="0" fillId="9" borderId="1" xfId="0" applyFill="1" applyBorder="1"/>
    <xf numFmtId="0" fontId="16" fillId="0" borderId="0" xfId="0" applyFont="1" applyAlignment="1">
      <alignment horizontal="center" vertical="center" textRotation="90" wrapText="1"/>
    </xf>
    <xf numFmtId="0" fontId="16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9" fillId="0" borderId="0" xfId="0" applyFont="1" applyAlignment="1">
      <alignment horizontal="justify" vertical="center"/>
    </xf>
    <xf numFmtId="4" fontId="27" fillId="12" borderId="9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9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2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3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3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0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3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8" fillId="7" borderId="1" xfId="0" applyFont="1" applyFill="1" applyBorder="1" applyAlignment="1" applyProtection="1">
      <alignment vertical="center"/>
      <protection locked="0"/>
    </xf>
    <xf numFmtId="0" fontId="8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7" fillId="7" borderId="22" xfId="0" applyFont="1" applyFill="1" applyBorder="1" applyAlignment="1" applyProtection="1">
      <alignment vertical="center"/>
      <protection locked="0"/>
    </xf>
    <xf numFmtId="49" fontId="32" fillId="0" borderId="0" xfId="0" applyNumberFormat="1" applyFont="1" applyAlignment="1">
      <alignment vertical="top" wrapText="1"/>
    </xf>
    <xf numFmtId="3" fontId="0" fillId="2" borderId="3" xfId="0" applyNumberForma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164" fontId="20" fillId="3" borderId="4" xfId="0" applyNumberFormat="1" applyFont="1" applyFill="1" applyBorder="1" applyAlignment="1">
      <alignment horizontal="right" vertical="center" indent="1"/>
    </xf>
    <xf numFmtId="0" fontId="2" fillId="3" borderId="4" xfId="0" applyFont="1" applyFill="1" applyBorder="1" applyAlignment="1">
      <alignment horizontal="left" vertical="center" wrapText="1" indent="1"/>
    </xf>
    <xf numFmtId="0" fontId="13" fillId="0" borderId="0" xfId="0" applyFont="1" applyAlignment="1">
      <alignment horizontal="left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6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164" fontId="12" fillId="0" borderId="37" xfId="0" applyNumberFormat="1" applyFont="1" applyBorder="1" applyAlignment="1">
      <alignment horizontal="center" vertical="center"/>
    </xf>
    <xf numFmtId="164" fontId="12" fillId="0" borderId="6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horizontal="center" vertical="center"/>
    </xf>
    <xf numFmtId="0" fontId="25" fillId="2" borderId="0" xfId="0" applyFont="1" applyFill="1" applyAlignment="1">
      <alignment horizontal="left" vertical="center" wrapText="1"/>
    </xf>
    <xf numFmtId="0" fontId="25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6" fillId="0" borderId="0" xfId="0" applyFont="1" applyAlignment="1">
      <alignment horizontal="left" vertical="top" wrapText="1"/>
    </xf>
    <xf numFmtId="0" fontId="31" fillId="0" borderId="0" xfId="0" applyFont="1" applyAlignment="1">
      <alignment horizontal="left" vertical="top" wrapText="1"/>
    </xf>
    <xf numFmtId="0" fontId="13" fillId="2" borderId="0" xfId="0" applyFont="1" applyFill="1" applyAlignment="1">
      <alignment horizontal="left" vertical="center"/>
    </xf>
    <xf numFmtId="0" fontId="13" fillId="4" borderId="0" xfId="0" applyFont="1" applyFill="1" applyAlignment="1">
      <alignment horizontal="left"/>
    </xf>
    <xf numFmtId="0" fontId="28" fillId="10" borderId="10" xfId="0" applyFont="1" applyFill="1" applyBorder="1" applyAlignment="1">
      <alignment horizontal="center" vertical="center"/>
    </xf>
    <xf numFmtId="0" fontId="28" fillId="10" borderId="11" xfId="0" applyFont="1" applyFill="1" applyBorder="1" applyAlignment="1">
      <alignment horizontal="center" vertical="center"/>
    </xf>
    <xf numFmtId="0" fontId="28" fillId="10" borderId="12" xfId="0" applyFont="1" applyFill="1" applyBorder="1" applyAlignment="1">
      <alignment horizontal="center" vertical="center"/>
    </xf>
    <xf numFmtId="4" fontId="27" fillId="9" borderId="13" xfId="0" applyNumberFormat="1" applyFont="1" applyFill="1" applyBorder="1" applyAlignment="1">
      <alignment horizontal="center" vertical="center"/>
    </xf>
    <xf numFmtId="4" fontId="27" fillId="9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8" fillId="5" borderId="4" xfId="0" applyFont="1" applyFill="1" applyBorder="1" applyAlignment="1" applyProtection="1">
      <alignment horizontal="left" vertical="center" wrapText="1" indent="1"/>
      <protection locked="0"/>
    </xf>
    <xf numFmtId="0" fontId="33" fillId="5" borderId="4" xfId="0" applyFont="1" applyFill="1" applyBorder="1" applyAlignment="1" applyProtection="1">
      <alignment horizontal="center" vertical="center" wrapText="1"/>
      <protection locked="0"/>
    </xf>
    <xf numFmtId="164" fontId="18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C4" zoomScaleNormal="100" workbookViewId="0">
      <selection activeCell="G8" sqref="G8:H8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3" customWidth="1"/>
    <col min="4" max="4" width="9.7109375" style="39" bestFit="1" customWidth="1"/>
    <col min="5" max="5" width="9" style="2" bestFit="1" customWidth="1"/>
    <col min="6" max="6" width="83.140625" style="3" customWidth="1"/>
    <col min="7" max="7" width="30.28515625" style="4" bestFit="1" customWidth="1"/>
    <col min="8" max="8" width="27" style="4" customWidth="1"/>
    <col min="9" max="9" width="23.5703125" style="3" bestFit="1" customWidth="1"/>
    <col min="10" max="10" width="19.28515625" style="3" bestFit="1" customWidth="1"/>
    <col min="11" max="11" width="70.85546875" customWidth="1"/>
    <col min="12" max="12" width="35.140625" customWidth="1"/>
    <col min="13" max="13" width="21.7109375" customWidth="1"/>
    <col min="14" max="14" width="33.140625" style="3" customWidth="1"/>
    <col min="15" max="15" width="28.140625" style="4" customWidth="1"/>
    <col min="16" max="16" width="17.7109375" style="4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5.85546875" style="5" customWidth="1"/>
  </cols>
  <sheetData>
    <row r="1" spans="1:22" ht="15.75" x14ac:dyDescent="0.25">
      <c r="B1" s="119" t="s">
        <v>50</v>
      </c>
      <c r="C1" s="120"/>
      <c r="D1" s="120"/>
    </row>
    <row r="2" spans="1:22" ht="18" customHeight="1" x14ac:dyDescent="0.25">
      <c r="B2" s="119" t="s">
        <v>54</v>
      </c>
      <c r="C2" s="119"/>
      <c r="D2" s="119"/>
      <c r="G2" s="98"/>
    </row>
    <row r="3" spans="1:22" ht="16.5" customHeight="1" x14ac:dyDescent="0.25">
      <c r="D3" s="2"/>
      <c r="G3" s="126"/>
      <c r="H3" s="126"/>
      <c r="I3" s="126"/>
      <c r="J3" s="126"/>
      <c r="K3" s="126"/>
      <c r="L3" s="126"/>
      <c r="M3" s="126"/>
      <c r="N3" s="126"/>
      <c r="O3" s="126"/>
      <c r="P3" s="3"/>
      <c r="T3" s="6"/>
      <c r="U3" s="7"/>
      <c r="V3" s="8"/>
    </row>
    <row r="4" spans="1:22" ht="18" customHeight="1" x14ac:dyDescent="0.25">
      <c r="B4" s="13"/>
      <c r="C4" s="9" t="s">
        <v>0</v>
      </c>
      <c r="D4" s="112"/>
      <c r="E4" s="112"/>
      <c r="F4" s="112"/>
      <c r="G4" s="126"/>
      <c r="H4" s="126"/>
      <c r="I4" s="126"/>
      <c r="J4" s="126"/>
      <c r="K4" s="126"/>
      <c r="L4" s="126"/>
      <c r="M4" s="126"/>
      <c r="N4" s="126"/>
      <c r="O4" s="126"/>
      <c r="P4" s="10"/>
      <c r="Q4" s="10"/>
      <c r="R4" s="10"/>
      <c r="S4" s="10"/>
      <c r="T4" s="10"/>
      <c r="V4" s="11"/>
    </row>
    <row r="5" spans="1:22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O5" s="15"/>
      <c r="P5" s="15"/>
      <c r="T5" s="6"/>
      <c r="V5" s="11"/>
    </row>
    <row r="6" spans="1:22" ht="36.75" customHeight="1" thickBot="1" x14ac:dyDescent="0.3">
      <c r="B6" s="16"/>
      <c r="C6" s="17"/>
      <c r="D6" s="2"/>
      <c r="G6" s="18" t="s">
        <v>2</v>
      </c>
      <c r="H6" s="58" t="s">
        <v>2</v>
      </c>
      <c r="O6" s="19"/>
      <c r="P6" s="19"/>
      <c r="R6" s="18" t="s">
        <v>2</v>
      </c>
      <c r="V6" s="11"/>
    </row>
    <row r="7" spans="1:22" ht="80.25" customHeight="1" thickTop="1" thickBot="1" x14ac:dyDescent="0.3">
      <c r="B7" s="20" t="s">
        <v>3</v>
      </c>
      <c r="C7" s="21" t="s">
        <v>39</v>
      </c>
      <c r="D7" s="21" t="s">
        <v>4</v>
      </c>
      <c r="E7" s="21" t="s">
        <v>40</v>
      </c>
      <c r="F7" s="21" t="s">
        <v>51</v>
      </c>
      <c r="G7" s="22" t="s">
        <v>5</v>
      </c>
      <c r="H7" s="22" t="s">
        <v>15</v>
      </c>
      <c r="I7" s="21" t="s">
        <v>41</v>
      </c>
      <c r="J7" s="21" t="s">
        <v>42</v>
      </c>
      <c r="K7" s="21" t="s">
        <v>56</v>
      </c>
      <c r="L7" s="21" t="s">
        <v>43</v>
      </c>
      <c r="M7" s="113" t="s">
        <v>44</v>
      </c>
      <c r="N7" s="21" t="s">
        <v>45</v>
      </c>
      <c r="O7" s="21" t="s">
        <v>53</v>
      </c>
      <c r="P7" s="21" t="s">
        <v>46</v>
      </c>
      <c r="Q7" s="21" t="s">
        <v>6</v>
      </c>
      <c r="R7" s="23" t="s">
        <v>7</v>
      </c>
      <c r="S7" s="113" t="s">
        <v>8</v>
      </c>
      <c r="T7" s="113" t="s">
        <v>9</v>
      </c>
      <c r="U7" s="21" t="s">
        <v>47</v>
      </c>
      <c r="V7" s="21" t="s">
        <v>48</v>
      </c>
    </row>
    <row r="8" spans="1:22" ht="284.25" customHeight="1" thickTop="1" thickBot="1" x14ac:dyDescent="0.3">
      <c r="A8" s="24"/>
      <c r="B8" s="99">
        <v>1</v>
      </c>
      <c r="C8" s="109" t="s">
        <v>62</v>
      </c>
      <c r="D8" s="101">
        <v>2</v>
      </c>
      <c r="E8" s="102" t="s">
        <v>49</v>
      </c>
      <c r="F8" s="111" t="s">
        <v>64</v>
      </c>
      <c r="G8" s="140"/>
      <c r="H8" s="141"/>
      <c r="I8" s="100" t="s">
        <v>52</v>
      </c>
      <c r="J8" s="103" t="s">
        <v>55</v>
      </c>
      <c r="K8" s="104" t="s">
        <v>57</v>
      </c>
      <c r="L8" s="109" t="s">
        <v>61</v>
      </c>
      <c r="M8" s="109" t="s">
        <v>59</v>
      </c>
      <c r="N8" s="109" t="s">
        <v>60</v>
      </c>
      <c r="O8" s="105" t="s">
        <v>58</v>
      </c>
      <c r="P8" s="106">
        <f>D8*Q8</f>
        <v>25800</v>
      </c>
      <c r="Q8" s="110">
        <v>12900</v>
      </c>
      <c r="R8" s="142"/>
      <c r="S8" s="107">
        <f>D8*R8</f>
        <v>0</v>
      </c>
      <c r="T8" s="108" t="str">
        <f>IF(ISNUMBER(R8), IF(R8&gt;Q8,"NEVYHOVUJE","VYHOVUJE")," ")</f>
        <v xml:space="preserve"> </v>
      </c>
      <c r="U8" s="102"/>
      <c r="V8" s="102" t="s">
        <v>13</v>
      </c>
    </row>
    <row r="9" spans="1:22" ht="16.5" thickTop="1" thickBot="1" x14ac:dyDescent="0.3">
      <c r="C9"/>
      <c r="D9"/>
      <c r="E9"/>
      <c r="F9"/>
      <c r="G9" s="25"/>
      <c r="H9"/>
      <c r="I9"/>
      <c r="J9"/>
      <c r="N9"/>
      <c r="O9"/>
      <c r="P9" s="27"/>
      <c r="S9" s="57"/>
    </row>
    <row r="10" spans="1:22" ht="60.75" customHeight="1" thickTop="1" thickBot="1" x14ac:dyDescent="0.3">
      <c r="B10" s="121" t="s">
        <v>10</v>
      </c>
      <c r="C10" s="121"/>
      <c r="D10" s="121"/>
      <c r="E10" s="121"/>
      <c r="F10" s="121"/>
      <c r="G10" s="121"/>
      <c r="H10" s="121"/>
      <c r="I10" s="121"/>
      <c r="J10" s="26"/>
      <c r="K10" s="26"/>
      <c r="L10" s="11"/>
      <c r="M10" s="11"/>
      <c r="N10" s="11"/>
      <c r="O10" s="27"/>
      <c r="P10" s="27"/>
      <c r="Q10" s="28" t="s">
        <v>11</v>
      </c>
      <c r="R10" s="122" t="s">
        <v>12</v>
      </c>
      <c r="S10" s="123"/>
      <c r="T10" s="124"/>
      <c r="V10" s="29"/>
    </row>
    <row r="11" spans="1:22" ht="33" customHeight="1" thickTop="1" thickBot="1" x14ac:dyDescent="0.3">
      <c r="B11" s="125" t="s">
        <v>14</v>
      </c>
      <c r="C11" s="125"/>
      <c r="D11" s="125"/>
      <c r="E11" s="125"/>
      <c r="F11" s="125"/>
      <c r="G11" s="125"/>
      <c r="H11" s="30"/>
      <c r="I11" s="30"/>
      <c r="J11" s="30"/>
      <c r="L11" s="31"/>
      <c r="M11" s="31"/>
      <c r="N11" s="31"/>
      <c r="O11" s="32"/>
      <c r="P11" s="32"/>
      <c r="Q11" s="33">
        <f>SUM(P8:P8)</f>
        <v>25800</v>
      </c>
      <c r="R11" s="116">
        <f>SUM(S8:S8)</f>
        <v>0</v>
      </c>
      <c r="S11" s="117"/>
      <c r="T11" s="118"/>
    </row>
    <row r="12" spans="1:22" ht="18.600000000000001" customHeight="1" thickTop="1" x14ac:dyDescent="0.25">
      <c r="B12" s="34"/>
      <c r="C12" s="35"/>
      <c r="D12" s="36"/>
      <c r="E12" s="35"/>
      <c r="F12" s="35"/>
      <c r="G12" s="37"/>
      <c r="H12" s="37"/>
      <c r="I12" s="37"/>
      <c r="J12" s="37"/>
      <c r="N12"/>
    </row>
    <row r="13" spans="1:22" ht="18.600000000000001" customHeight="1" x14ac:dyDescent="0.25">
      <c r="B13" s="114" t="s">
        <v>63</v>
      </c>
      <c r="C13" s="115"/>
      <c r="D13" s="115"/>
      <c r="E13" s="115"/>
      <c r="F13" s="115"/>
      <c r="G13" s="115"/>
      <c r="H13" s="115"/>
      <c r="I13" s="115"/>
      <c r="J13"/>
      <c r="N13"/>
    </row>
    <row r="14" spans="1:22" ht="18.600000000000001" customHeight="1" x14ac:dyDescent="0.25">
      <c r="B14" s="38"/>
      <c r="C14" s="38"/>
      <c r="D14" s="38"/>
      <c r="E14" s="38"/>
      <c r="F14" s="38"/>
      <c r="I14"/>
      <c r="J14"/>
      <c r="N14"/>
    </row>
    <row r="15" spans="1:22" ht="18.600000000000001" customHeight="1" x14ac:dyDescent="0.25">
      <c r="C15"/>
      <c r="E15"/>
      <c r="F15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</sheetData>
  <sheetProtection algorithmName="SHA-512" hashValue="T6tq+W/DPN7I34/ny/NKtUQHAg2SMRrLEa/knmazPMKp2qdpN+2C+ZOyf8d34N9+dWtn8pAAMT9LL1F4QovVmw==" saltValue="ZENoFMQjDzRLkfbJDticjQ==" spinCount="100000" sheet="1" objects="1" scenarios="1"/>
  <mergeCells count="8">
    <mergeCell ref="B13:I13"/>
    <mergeCell ref="R11:T11"/>
    <mergeCell ref="B1:D1"/>
    <mergeCell ref="B10:I10"/>
    <mergeCell ref="R10:T10"/>
    <mergeCell ref="B11:G11"/>
    <mergeCell ref="B2:D2"/>
    <mergeCell ref="G3:O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4"/>
  <sheetViews>
    <sheetView workbookViewId="0">
      <selection activeCell="E11" sqref="E11:G12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27" t="s">
        <v>37</v>
      </c>
      <c r="C1" s="127"/>
      <c r="D1" s="55"/>
    </row>
    <row r="2" spans="2:13" x14ac:dyDescent="0.25">
      <c r="B2" s="128" t="str">
        <f>'Nabídková cena'!B2:D2</f>
        <v xml:space="preserve">Tiskárny, kopírky, multifunkce II. 005 - 2024 </v>
      </c>
      <c r="C2" s="128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38</v>
      </c>
      <c r="C9" s="54">
        <f>'Nabídková cena'!R11</f>
        <v>0</v>
      </c>
      <c r="E9" s="129" t="s">
        <v>16</v>
      </c>
      <c r="F9" s="130"/>
      <c r="G9" s="131"/>
      <c r="H9" s="132">
        <f ca="1">SUM(C9+G24)</f>
        <v>0</v>
      </c>
      <c r="I9" s="133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17</v>
      </c>
      <c r="C11" s="47" t="s">
        <v>5</v>
      </c>
      <c r="D11" s="48" t="s">
        <v>18</v>
      </c>
      <c r="E11" s="134"/>
      <c r="F11" s="135"/>
      <c r="G11" s="136"/>
    </row>
    <row r="12" spans="2:13" s="49" customFormat="1" ht="27" customHeight="1" thickBot="1" x14ac:dyDescent="0.3">
      <c r="B12" s="87" t="s">
        <v>19</v>
      </c>
      <c r="C12" s="89">
        <f>'Nabídková cena'!G8</f>
        <v>0</v>
      </c>
      <c r="D12" s="88">
        <v>4000</v>
      </c>
      <c r="E12" s="137"/>
      <c r="F12" s="138"/>
      <c r="G12" s="139"/>
    </row>
    <row r="13" spans="2:13" s="49" customFormat="1" ht="40.5" customHeight="1" thickBot="1" x14ac:dyDescent="0.3">
      <c r="B13" s="50" t="s">
        <v>20</v>
      </c>
      <c r="C13" s="47" t="s">
        <v>21</v>
      </c>
      <c r="D13" s="47" t="s">
        <v>22</v>
      </c>
      <c r="E13" s="47" t="s">
        <v>23</v>
      </c>
      <c r="F13" s="47" t="s">
        <v>24</v>
      </c>
      <c r="G13" s="51" t="s">
        <v>25</v>
      </c>
      <c r="I13" s="52" t="s">
        <v>26</v>
      </c>
      <c r="M13" s="53"/>
    </row>
    <row r="14" spans="2:13" s="49" customFormat="1" x14ac:dyDescent="0.25">
      <c r="B14" s="70" t="s">
        <v>27</v>
      </c>
      <c r="C14" s="97"/>
      <c r="D14" s="92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25">
      <c r="B15" s="74" t="s">
        <v>28</v>
      </c>
      <c r="C15" s="90"/>
      <c r="D15" s="93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25">
      <c r="B16" s="74" t="s">
        <v>29</v>
      </c>
      <c r="C16" s="90"/>
      <c r="D16" s="93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30</v>
      </c>
      <c r="C17" s="90"/>
      <c r="D17" s="93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31</v>
      </c>
      <c r="C18" s="90"/>
      <c r="D18" s="94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32</v>
      </c>
      <c r="C19" s="91"/>
      <c r="D19" s="95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33</v>
      </c>
      <c r="C20" s="80"/>
      <c r="D20" s="95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33</v>
      </c>
      <c r="C21" s="83"/>
      <c r="D21" s="96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30" customHeight="1" x14ac:dyDescent="0.25">
      <c r="B22" s="59" t="s">
        <v>34</v>
      </c>
      <c r="C22" s="60"/>
      <c r="D22" s="60"/>
      <c r="E22" s="60"/>
      <c r="F22" s="60"/>
      <c r="G22" s="61">
        <f ca="1">SUM(G14:G21)</f>
        <v>0</v>
      </c>
    </row>
    <row r="23" spans="2:9" s="49" customFormat="1" ht="30" customHeight="1" x14ac:dyDescent="0.25">
      <c r="B23" s="62" t="s">
        <v>35</v>
      </c>
      <c r="G23" s="63">
        <f ca="1">G22*5</f>
        <v>0</v>
      </c>
    </row>
    <row r="24" spans="2:9" s="49" customFormat="1" ht="30" customHeight="1" thickBot="1" x14ac:dyDescent="0.3">
      <c r="B24" s="64" t="s">
        <v>36</v>
      </c>
      <c r="C24" s="65"/>
      <c r="D24" s="66">
        <f>'Nabídková cena'!D8</f>
        <v>2</v>
      </c>
      <c r="E24" s="67"/>
      <c r="F24" s="68"/>
      <c r="G24" s="69">
        <f ca="1">SUM(G23*D24)</f>
        <v>0</v>
      </c>
    </row>
  </sheetData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2024-02-06T13:12:34Z</cp:lastPrinted>
  <dcterms:created xsi:type="dcterms:W3CDTF">2014-03-05T12:43:32Z</dcterms:created>
  <dcterms:modified xsi:type="dcterms:W3CDTF">2024-03-12T13:14:52Z</dcterms:modified>
</cp:coreProperties>
</file>